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iwu_edu\c23teaching_datasets\"/>
    </mc:Choice>
  </mc:AlternateContent>
  <xr:revisionPtr revIDLastSave="0" documentId="13_ncr:1_{3CC8FE9C-5F55-4FA1-B8DA-59BE96309FE1}" xr6:coauthVersionLast="47" xr6:coauthVersionMax="47" xr10:uidLastSave="{00000000-0000-0000-0000-000000000000}"/>
  <bookViews>
    <workbookView xWindow="-108" yWindow="-108" windowWidth="23256" windowHeight="13896" xr2:uid="{520350CC-F562-4DA4-A8B6-480CA80622EA}"/>
  </bookViews>
  <sheets>
    <sheet name="gradebook" sheetId="1" r:id="rId1"/>
    <sheet name="cost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18" i="1"/>
  <c r="P19" i="1"/>
  <c r="P20" i="1"/>
  <c r="P21" i="1"/>
  <c r="P17" i="1"/>
  <c r="O22" i="1"/>
  <c r="O18" i="1"/>
  <c r="O19" i="1"/>
  <c r="O20" i="1"/>
  <c r="O21" i="1"/>
  <c r="O17" i="1"/>
  <c r="N6" i="1"/>
  <c r="N7" i="1"/>
  <c r="N8" i="1"/>
  <c r="N9" i="1"/>
  <c r="N10" i="1"/>
  <c r="N11" i="1"/>
  <c r="N12" i="1"/>
  <c r="N13" i="1"/>
  <c r="N5" i="1"/>
  <c r="E2" i="1"/>
  <c r="G18" i="1" s="1"/>
  <c r="F18" i="1"/>
  <c r="H24" i="1"/>
  <c r="I24" i="1" s="1"/>
  <c r="F31" i="1"/>
  <c r="H37" i="1"/>
  <c r="I37" i="1" s="1"/>
  <c r="H43" i="1"/>
  <c r="I43" i="1" s="1"/>
  <c r="H54" i="1"/>
  <c r="I54" i="1" s="1"/>
  <c r="L6" i="1"/>
  <c r="M6" i="1" s="1"/>
  <c r="L7" i="1" s="1"/>
  <c r="M7" i="1" s="1"/>
  <c r="L8" i="1" s="1"/>
  <c r="H53" i="1" l="1"/>
  <c r="I53" i="1" s="1"/>
  <c r="F49" i="1"/>
  <c r="H30" i="1"/>
  <c r="I30" i="1" s="1"/>
  <c r="F54" i="1"/>
  <c r="F43" i="1"/>
  <c r="H29" i="1"/>
  <c r="I29" i="1" s="1"/>
  <c r="G42" i="1"/>
  <c r="H35" i="1"/>
  <c r="I35" i="1" s="1"/>
  <c r="H52" i="1"/>
  <c r="I52" i="1" s="1"/>
  <c r="F22" i="1"/>
  <c r="F23" i="1"/>
  <c r="H36" i="1"/>
  <c r="I36" i="1" s="1"/>
  <c r="G36" i="1"/>
  <c r="G29" i="1"/>
  <c r="G35" i="1"/>
  <c r="H20" i="1"/>
  <c r="I20" i="1" s="1"/>
  <c r="G43" i="1"/>
  <c r="H23" i="1"/>
  <c r="I23" i="1" s="1"/>
  <c r="G23" i="1"/>
  <c r="F36" i="1"/>
  <c r="G41" i="1"/>
  <c r="F6" i="1"/>
  <c r="G22" i="1"/>
  <c r="G47" i="1"/>
  <c r="F35" i="1"/>
  <c r="G40" i="1"/>
  <c r="H27" i="1"/>
  <c r="I27" i="1" s="1"/>
  <c r="H57" i="1"/>
  <c r="I57" i="1" s="1"/>
  <c r="F40" i="1"/>
  <c r="G21" i="1"/>
  <c r="H51" i="1"/>
  <c r="I51" i="1" s="1"/>
  <c r="G51" i="1"/>
  <c r="H32" i="1"/>
  <c r="I32" i="1" s="1"/>
  <c r="H26" i="1"/>
  <c r="I26" i="1" s="1"/>
  <c r="H56" i="1"/>
  <c r="I56" i="1" s="1"/>
  <c r="F45" i="1"/>
  <c r="G39" i="1"/>
  <c r="G32" i="1"/>
  <c r="G26" i="1"/>
  <c r="G19" i="1"/>
  <c r="G54" i="1"/>
  <c r="F24" i="1"/>
  <c r="H48" i="1"/>
  <c r="I48" i="1" s="1"/>
  <c r="H42" i="1"/>
  <c r="I42" i="1" s="1"/>
  <c r="G53" i="1"/>
  <c r="F8" i="1"/>
  <c r="H22" i="1"/>
  <c r="I22" i="1" s="1"/>
  <c r="F28" i="1"/>
  <c r="F5" i="1"/>
  <c r="G52" i="1"/>
  <c r="H34" i="1"/>
  <c r="I34" i="1" s="1"/>
  <c r="G46" i="1"/>
  <c r="G27" i="1"/>
  <c r="G33" i="1"/>
  <c r="H39" i="1"/>
  <c r="I39" i="1" s="1"/>
  <c r="G20" i="1"/>
  <c r="H50" i="1"/>
  <c r="I50" i="1" s="1"/>
  <c r="G56" i="1"/>
  <c r="F50" i="1"/>
  <c r="H44" i="1"/>
  <c r="I44" i="1" s="1"/>
  <c r="F39" i="1"/>
  <c r="F32" i="1"/>
  <c r="F26" i="1"/>
  <c r="F19" i="1"/>
  <c r="F37" i="1"/>
  <c r="G30" i="1"/>
  <c r="G48" i="1"/>
  <c r="H9" i="1"/>
  <c r="I9" i="1" s="1"/>
  <c r="F48" i="1"/>
  <c r="F53" i="1"/>
  <c r="G28" i="1"/>
  <c r="H47" i="1"/>
  <c r="I47" i="1" s="1"/>
  <c r="F41" i="1"/>
  <c r="H40" i="1"/>
  <c r="I40" i="1" s="1"/>
  <c r="F47" i="1"/>
  <c r="H21" i="1"/>
  <c r="I21" i="1" s="1"/>
  <c r="F52" i="1"/>
  <c r="F34" i="1"/>
  <c r="G57" i="1"/>
  <c r="H45" i="1"/>
  <c r="I45" i="1" s="1"/>
  <c r="F27" i="1"/>
  <c r="F57" i="1"/>
  <c r="G45" i="1"/>
  <c r="F56" i="1"/>
  <c r="H49" i="1"/>
  <c r="I49" i="1" s="1"/>
  <c r="G44" i="1"/>
  <c r="G38" i="1"/>
  <c r="H31" i="1"/>
  <c r="I31" i="1" s="1"/>
  <c r="G25" i="1"/>
  <c r="H18" i="1"/>
  <c r="I18" i="1" s="1"/>
  <c r="G55" i="1"/>
  <c r="G49" i="1"/>
  <c r="F44" i="1"/>
  <c r="F38" i="1"/>
  <c r="G31" i="1"/>
  <c r="F25" i="1"/>
  <c r="H38" i="1"/>
  <c r="I38" i="1" s="1"/>
  <c r="G34" i="1"/>
  <c r="F30" i="1"/>
  <c r="H25" i="1"/>
  <c r="I25" i="1" s="1"/>
  <c r="F21" i="1"/>
  <c r="H55" i="1"/>
  <c r="I55" i="1" s="1"/>
  <c r="F51" i="1"/>
  <c r="H46" i="1"/>
  <c r="I46" i="1" s="1"/>
  <c r="F42" i="1"/>
  <c r="H33" i="1"/>
  <c r="I33" i="1" s="1"/>
  <c r="F29" i="1"/>
  <c r="F20" i="1"/>
  <c r="F55" i="1"/>
  <c r="G50" i="1"/>
  <c r="F46" i="1"/>
  <c r="H41" i="1"/>
  <c r="I41" i="1" s="1"/>
  <c r="G37" i="1"/>
  <c r="F33" i="1"/>
  <c r="H28" i="1"/>
  <c r="I28" i="1" s="1"/>
  <c r="G24" i="1"/>
  <c r="H19" i="1"/>
  <c r="I19" i="1" s="1"/>
  <c r="G14" i="1"/>
  <c r="G10" i="1"/>
  <c r="G9" i="1"/>
  <c r="G8" i="1"/>
  <c r="G7" i="1"/>
  <c r="G6" i="1"/>
  <c r="H17" i="1"/>
  <c r="I17" i="1" s="1"/>
  <c r="H12" i="1"/>
  <c r="I12" i="1" s="1"/>
  <c r="H8" i="1"/>
  <c r="I8" i="1" s="1"/>
  <c r="H7" i="1"/>
  <c r="I7" i="1" s="1"/>
  <c r="H6" i="1"/>
  <c r="I6" i="1" s="1"/>
  <c r="F17" i="1"/>
  <c r="F13" i="1"/>
  <c r="F12" i="1"/>
  <c r="F11" i="1"/>
  <c r="F10" i="1"/>
  <c r="F9" i="1"/>
  <c r="F7" i="1"/>
  <c r="M8" i="1"/>
  <c r="G5" i="1"/>
  <c r="H5" i="1"/>
  <c r="H16" i="1"/>
  <c r="I16" i="1" s="1"/>
  <c r="G17" i="1"/>
  <c r="H15" i="1"/>
  <c r="I15" i="1" s="1"/>
  <c r="G16" i="1"/>
  <c r="H14" i="1"/>
  <c r="I14" i="1" s="1"/>
  <c r="G15" i="1"/>
  <c r="H13" i="1"/>
  <c r="I13" i="1" s="1"/>
  <c r="H11" i="1"/>
  <c r="I11" i="1" s="1"/>
  <c r="F15" i="1"/>
  <c r="G12" i="1"/>
  <c r="H10" i="1"/>
  <c r="I10" i="1" s="1"/>
  <c r="F16" i="1"/>
  <c r="G13" i="1"/>
  <c r="F14" i="1"/>
  <c r="G11" i="1"/>
  <c r="O7" i="1" l="1"/>
  <c r="O5" i="1"/>
  <c r="O6" i="1"/>
  <c r="L9" i="1"/>
  <c r="O8" i="1"/>
  <c r="I5" i="1"/>
  <c r="M9" i="1"/>
  <c r="L10" i="1" s="1"/>
  <c r="M10" i="1" l="1"/>
  <c r="L11" i="1" s="1"/>
  <c r="O9" i="1"/>
  <c r="O10" i="1" l="1"/>
  <c r="M11" i="1"/>
  <c r="O11" i="1" l="1"/>
  <c r="L12" i="1"/>
  <c r="M12" i="1" l="1"/>
  <c r="L13" i="1" s="1"/>
  <c r="O12" i="1"/>
  <c r="M13" i="1" l="1"/>
  <c r="O13" i="1"/>
  <c r="O14" i="1" l="1"/>
  <c r="P14" i="1" l="1"/>
  <c r="P10" i="1"/>
  <c r="P5" i="1"/>
  <c r="P7" i="1"/>
  <c r="P6" i="1"/>
  <c r="P8" i="1"/>
  <c r="P9" i="1"/>
  <c r="P11" i="1"/>
  <c r="P12" i="1"/>
  <c r="P13" i="1"/>
</calcChain>
</file>

<file path=xl/sharedStrings.xml><?xml version="1.0" encoding="utf-8"?>
<sst xmlns="http://schemas.openxmlformats.org/spreadsheetml/2006/main" count="115" uniqueCount="89">
  <si>
    <t>平时</t>
    <phoneticPr fontId="1" type="noConversion"/>
  </si>
  <si>
    <t>期末</t>
    <phoneticPr fontId="1" type="noConversion"/>
  </si>
  <si>
    <t>学生</t>
    <phoneticPr fontId="1" type="noConversion"/>
  </si>
  <si>
    <t>s01</t>
    <phoneticPr fontId="1" type="noConversion"/>
  </si>
  <si>
    <t>s02</t>
  </si>
  <si>
    <t>s03</t>
  </si>
  <si>
    <t>s04</t>
  </si>
  <si>
    <t>s05</t>
  </si>
  <si>
    <t>s06</t>
  </si>
  <si>
    <t>s07</t>
  </si>
  <si>
    <t>s08</t>
  </si>
  <si>
    <t>s09</t>
  </si>
  <si>
    <t>s10</t>
  </si>
  <si>
    <t>s11</t>
  </si>
  <si>
    <t>s12</t>
  </si>
  <si>
    <t>s13</t>
  </si>
  <si>
    <t>总成绩</t>
    <phoneticPr fontId="1" type="noConversion"/>
  </si>
  <si>
    <t>苹果</t>
    <phoneticPr fontId="1" type="noConversion"/>
  </si>
  <si>
    <t>橙子</t>
    <phoneticPr fontId="1" type="noConversion"/>
  </si>
  <si>
    <t>香蕉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</si>
  <si>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</si>
  <si>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</si>
  <si>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</si>
  <si>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</si>
  <si>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</si>
  <si>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</si>
  <si>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</si>
  <si>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</si>
  <si>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数量</t>
    <phoneticPr fontId="1" type="noConversion"/>
  </si>
  <si>
    <t>价格</t>
    <phoneticPr fontId="1" type="noConversion"/>
  </si>
  <si>
    <t>成本</t>
    <phoneticPr fontId="1" type="noConversion"/>
  </si>
  <si>
    <t>小计</t>
    <phoneticPr fontId="1" type="noConversion"/>
  </si>
  <si>
    <t>总成本</t>
    <phoneticPr fontId="1" type="noConversion"/>
  </si>
  <si>
    <t>总成绩sumproduct</t>
    <phoneticPr fontId="1" type="noConversion"/>
  </si>
  <si>
    <t>权重</t>
    <phoneticPr fontId="1" type="noConversion"/>
  </si>
  <si>
    <t>abc</t>
    <phoneticPr fontId="1" type="noConversion"/>
  </si>
  <si>
    <t>下限</t>
    <phoneticPr fontId="1" type="noConversion"/>
  </si>
  <si>
    <t>上限</t>
    <phoneticPr fontId="1" type="noConversion"/>
  </si>
  <si>
    <t>间距</t>
    <phoneticPr fontId="1" type="noConversion"/>
  </si>
  <si>
    <t>频次</t>
    <phoneticPr fontId="1" type="noConversion"/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</si>
  <si>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</si>
  <si>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</si>
  <si>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</si>
  <si>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</si>
  <si>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</si>
  <si>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</si>
  <si>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</si>
  <si>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</si>
  <si>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</si>
  <si>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</si>
  <si>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</si>
  <si>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</si>
  <si>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</si>
  <si>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</si>
  <si>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</si>
  <si>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</si>
  <si>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</si>
  <si>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</si>
  <si>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</si>
  <si>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</si>
  <si>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</si>
  <si>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</si>
  <si>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</si>
  <si>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</si>
  <si>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</si>
  <si>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</si>
  <si>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</si>
  <si>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</si>
  <si>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</si>
  <si>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</si>
  <si>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</si>
  <si>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</si>
  <si>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</si>
  <si>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</si>
  <si>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</si>
  <si>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</si>
  <si>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</si>
  <si>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</si>
  <si>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</si>
  <si>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</si>
  <si>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round</t>
  </si>
  <si>
    <t>百分比</t>
  </si>
  <si>
    <t>区间</t>
  </si>
  <si>
    <t>A</t>
  </si>
  <si>
    <t>B</t>
  </si>
  <si>
    <t>C</t>
  </si>
  <si>
    <t>D</t>
  </si>
  <si>
    <t>E</t>
  </si>
  <si>
    <t>成绩等级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</si>
</sst>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20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20"/>
      <color rgb="FFFF0000"/>
      <name val="Calibri"/>
      <family val="2"/>
      <charset val="134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2CFF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3" fillId="0" borderId="0" applyFont="0" applyFill="0" applyBorder="0" applyAlignment="0" applyProtection="0"/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3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5" borderId="0" xfId="0" applyFont="1" applyFill="1">
      <alignment vertical="center"/>
    </xf>
    <xf numFmtId="0" fontId="5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8" borderId="1" xfId="0" applyFont="1" applyFill="1" applyBorder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CFF1"/>
      <color rgb="FFFFFFCC"/>
      <color rgb="FFFFFFFF"/>
      <color rgb="FF914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gradebook!$O$4</c:f>
              <c:strCache>
                <c:ptCount val="1"/>
                <c:pt idx="0">
                  <c:v>频次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gradebook!$N$5:$N$13</c:f>
              <c:strCache>
                <c:ptCount val="9"/>
                <c:pt idx="0">
                  <c:v>0-60</c:v>
                </c:pt>
                <c:pt idx="1">
                  <c:v>60-65</c:v>
                </c:pt>
                <c:pt idx="2">
                  <c:v>65-70</c:v>
                </c:pt>
                <c:pt idx="3">
                  <c:v>70-75</c:v>
                </c:pt>
                <c:pt idx="4">
                  <c:v>75-80</c:v>
                </c:pt>
                <c:pt idx="5">
                  <c:v>80-85</c:v>
                </c:pt>
                <c:pt idx="6">
                  <c:v>85-90</c:v>
                </c:pt>
                <c:pt idx="7">
                  <c:v>90-95</c:v>
                </c:pt>
                <c:pt idx="8">
                  <c:v>95-100</c:v>
                </c:pt>
              </c:strCache>
            </c:strRef>
          </c:cat>
          <c:val>
            <c:numRef>
              <c:f>gradebook!$O$5:$O$13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12</c:v>
                </c:pt>
                <c:pt idx="5">
                  <c:v>10</c:v>
                </c:pt>
                <c:pt idx="6">
                  <c:v>8</c:v>
                </c:pt>
                <c:pt idx="7">
                  <c:v>14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2-47B8-ACF2-5F6FB95EE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95023"/>
        <c:axId val="2049767455"/>
      </c:barChart>
      <c:catAx>
        <c:axId val="7195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9767455"/>
        <c:crosses val="autoZero"/>
        <c:auto val="1"/>
        <c:lblAlgn val="ctr"/>
        <c:lblOffset val="100"/>
        <c:noMultiLvlLbl val="0"/>
      </c:catAx>
      <c:valAx>
        <c:axId val="204976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95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gradebook!$O$16</c:f>
              <c:strCache>
                <c:ptCount val="1"/>
                <c:pt idx="0">
                  <c:v>频次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C6-46A8-9861-3CF8BCCEA4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C6-46A8-9861-3CF8BCCEA4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0C6-46A8-9861-3CF8BCCEA4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0C6-46A8-9861-3CF8BCCEA4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0C6-46A8-9861-3CF8BCCEA4DE}"/>
              </c:ext>
            </c:extLst>
          </c:dPt>
          <c:dLbls>
            <c:dLbl>
              <c:idx val="0"/>
              <c:layout>
                <c:manualLayout>
                  <c:x val="-0.13668825090279352"/>
                  <c:y val="0.11118996570137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6-46A8-9861-3CF8BCCEA4DE}"/>
                </c:ext>
              </c:extLst>
            </c:dLbl>
            <c:dLbl>
              <c:idx val="1"/>
              <c:layout>
                <c:manualLayout>
                  <c:x val="1.5531109022894772E-2"/>
                  <c:y val="-0.202140309155766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6-46A8-9861-3CF8BCCEA4DE}"/>
                </c:ext>
              </c:extLst>
            </c:dLbl>
            <c:dLbl>
              <c:idx val="2"/>
              <c:layout>
                <c:manualLayout>
                  <c:x val="0.14229403166168011"/>
                  <c:y val="0.133252190087416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C6-46A8-9861-3CF8BCCEA4D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C6-46A8-9861-3CF8BCCEA4D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6-46A8-9861-3CF8BCCEA4D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gradebook!$N$17:$N$21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gradebook!$O$17:$O$21</c:f>
              <c:numCache>
                <c:formatCode>General</c:formatCode>
                <c:ptCount val="5"/>
                <c:pt idx="0">
                  <c:v>18</c:v>
                </c:pt>
                <c:pt idx="1">
                  <c:v>18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6-46A8-9861-3CF8BCCE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198120</xdr:colOff>
      <xdr:row>2</xdr:row>
      <xdr:rowOff>209550</xdr:rowOff>
    </xdr:from>
    <xdr:to>
      <xdr:col>27</xdr:col>
      <xdr:colOff>68580</xdr:colOff>
      <xdr:row>13</xdr:row>
      <xdr:rowOff>213360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980F23-B352-99E9-86B7-BE09773E5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190500</xdr:colOff>
      <xdr:row>14</xdr:row>
      <xdr:rowOff>316230</xdr:rowOff>
    </xdr:from>
    <xdr:to>
      <xdr:col>27</xdr:col>
      <xdr:colOff>106680</xdr:colOff>
      <xdr:row>24</xdr:row>
      <xdr:rowOff>243840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3CCC7E-D6AC-FEFA-BD26-A13B789F0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2EEE-15DE-471E-9470-2788717BF72C}">
  <dimension ref="C1:P57"/>
  <sheetViews>
    <sheetView tabSelected="1" workbookViewId="0">
      <selection activeCell="G1" sqref="G1"/>
    </sheetView>
  </sheetViews>
  <sheetFormatPr defaultRowHeight="25.8"/>
  <cols>
    <col min="1" max="3" width="8.88671875" style="1"/>
    <col min="4" max="4" width="14.6640625" style="2" customWidth="1"/>
    <col min="5" max="5" width="15.109375" style="2" customWidth="1"/>
    <col min="6" max="6" width="15.44140625" style="2" customWidth="1"/>
    <col min="7" max="7" width="30.88671875" style="2" bestFit="1" customWidth="1"/>
    <col min="8" max="8" width="14.21875" style="2" customWidth="1"/>
    <col min="9" max="9" width="13" style="1" customWidth="1"/>
    <col min="10" max="10" width="9.77734375" style="1" customWidth="1"/>
    <col min="11" max="12" width="8.88671875" style="1"/>
    <col min="13" max="14" width="15.6640625" style="1" customWidth="1"/>
    <col min="15" max="15" width="13.88671875" style="1" customWidth="1"/>
    <col min="16" max="16" width="22.6640625" style="1" customWidth="1"/>
    <col min="17" max="16384" width="8.88671875" style="1"/>
  </cols>
  <sheetData>
    <row r="1" spans="3:16">
      <c r="C1" s="13"/>
      <c r="D1" s="10" t="s">
        <v>0</v>
      </c>
      <c r="E1" s="10" t="s">
        <v>1</v>
      </c>
    </row>
    <row r="2" spans="3:16">
      <c r="C2" s="13" t="s">
        <v>34</v>
      </c>
      <c r="D2" s="4">
        <v>0.2</v>
      </c>
      <c r="E2" s="4">
        <f>1-D2</f>
        <v>0.8</v>
      </c>
      <c r="L2" s="13" t="s">
        <v>38</v>
      </c>
      <c r="M2" s="21">
        <v>5</v>
      </c>
    </row>
    <row r="4" spans="3:16">
      <c r="C4" s="19" t="s">
        <v>2</v>
      </c>
      <c r="D4" s="19" t="s">
        <v>0</v>
      </c>
      <c r="E4" s="19" t="s">
        <v>1</v>
      </c>
      <c r="F4" s="19" t="s">
        <v>16</v>
      </c>
      <c r="G4" s="19" t="s">
        <v>33</v>
      </c>
      <c r="H4" s="19" t="s">
        <v>80</v>
      </c>
      <c r="I4" s="10" t="s">
        <v>35</v>
      </c>
      <c r="L4" s="10" t="s">
        <v>36</v>
      </c>
      <c r="M4" s="10" t="s">
        <v>37</v>
      </c>
      <c r="N4" s="10" t="s">
        <v>82</v>
      </c>
      <c r="O4" s="10" t="s">
        <v>39</v>
      </c>
      <c r="P4" s="10" t="s">
        <v>81</v>
      </c>
    </row>
    <row r="5" spans="3:16">
      <c r="C5" s="10" t="s">
        <v>3</v>
      </c>
      <c r="D5" s="10">
        <v>99</v>
      </c>
      <c r="E5" s="10">
        <v>80</v>
      </c>
      <c r="F5" s="4">
        <f>D5*$D$2+E5*$E$2</f>
        <v>83.8</v>
      </c>
      <c r="G5" s="20">
        <f>SUMPRODUCT(D5:E5,$D$2:$E$2)</f>
        <v>83.8</v>
      </c>
      <c r="H5" s="8">
        <f>ROUND(SUMPRODUCT(D5:E5,$D$2:$E$2),0)</f>
        <v>84</v>
      </c>
      <c r="I5" s="10" t="str">
        <f>IF(H5&gt;=90,"A",IF(H5&gt;=80,"B","C"))</f>
        <v>B</v>
      </c>
      <c r="L5" s="10">
        <v>0</v>
      </c>
      <c r="M5" s="10">
        <v>60</v>
      </c>
      <c r="N5" s="10" t="str">
        <f>L5&amp;"-"&amp;M5</f>
        <v>0-60</v>
      </c>
      <c r="O5" s="6">
        <f>COUNTIFS($H$5:$H$57,"&gt;="&amp;L5,$H$5:$H$57,"&lt;"&amp;M5)</f>
        <v>0</v>
      </c>
      <c r="P5" s="12">
        <f>O5/$O$14</f>
        <v>0</v>
      </c>
    </row>
    <row r="6" spans="3:16">
      <c r="C6" s="10" t="s">
        <v>4</v>
      </c>
      <c r="D6" s="10">
        <v>84</v>
      </c>
      <c r="E6" s="10">
        <v>98</v>
      </c>
      <c r="F6" s="4">
        <f t="shared" ref="F6:F17" si="0">D6*$D$2+E6*$E$2</f>
        <v>95.2</v>
      </c>
      <c r="G6" s="20">
        <f t="shared" ref="G6:G17" si="1">SUMPRODUCT(D6:E6,$D$2:$E$2)</f>
        <v>95.2</v>
      </c>
      <c r="H6" s="8">
        <f t="shared" ref="H6:H17" si="2">ROUND(SUMPRODUCT(D6:E6,$D$2:$E$2),0)</f>
        <v>95</v>
      </c>
      <c r="I6" s="10" t="str">
        <f t="shared" ref="I6:I17" si="3">IF(H6&gt;=90,"A",IF(H6&gt;=80,"B","C"))</f>
        <v>A</v>
      </c>
      <c r="L6" s="6">
        <f>M5</f>
        <v>60</v>
      </c>
      <c r="M6" s="6">
        <f>L6+$M$2</f>
        <v>65</v>
      </c>
      <c r="N6" s="10" t="str">
        <f t="shared" ref="N6:N13" si="4">L6&amp;"-"&amp;M6</f>
        <v>60-65</v>
      </c>
      <c r="O6" s="6">
        <f t="shared" ref="O6:O13" si="5">COUNTIFS($H$5:$H$57,"&gt;="&amp;L6,$H$5:$H$57,"&lt;"&amp;M6)</f>
        <v>0</v>
      </c>
      <c r="P6" s="12">
        <f>O6/$O$14</f>
        <v>0</v>
      </c>
    </row>
    <row r="7" spans="3:16">
      <c r="C7" s="10" t="s">
        <v>5</v>
      </c>
      <c r="D7" s="10">
        <v>74</v>
      </c>
      <c r="E7" s="10">
        <v>77</v>
      </c>
      <c r="F7" s="4">
        <f t="shared" si="0"/>
        <v>76.400000000000006</v>
      </c>
      <c r="G7" s="20">
        <f t="shared" si="1"/>
        <v>76.400000000000006</v>
      </c>
      <c r="H7" s="8">
        <f t="shared" si="2"/>
        <v>76</v>
      </c>
      <c r="I7" s="10" t="str">
        <f t="shared" si="3"/>
        <v>C</v>
      </c>
      <c r="L7" s="6">
        <f t="shared" ref="L7:L9" si="6">M6</f>
        <v>65</v>
      </c>
      <c r="M7" s="6">
        <f t="shared" ref="M7:M9" si="7">L7+$M$2</f>
        <v>70</v>
      </c>
      <c r="N7" s="10" t="str">
        <f t="shared" si="4"/>
        <v>65-70</v>
      </c>
      <c r="O7" s="6">
        <f t="shared" si="5"/>
        <v>0</v>
      </c>
      <c r="P7" s="12">
        <f>O7/$O$14</f>
        <v>0</v>
      </c>
    </row>
    <row r="8" spans="3:16">
      <c r="C8" s="10" t="s">
        <v>6</v>
      </c>
      <c r="D8" s="10">
        <v>83</v>
      </c>
      <c r="E8" s="10">
        <v>81</v>
      </c>
      <c r="F8" s="4">
        <f t="shared" si="0"/>
        <v>81.400000000000006</v>
      </c>
      <c r="G8" s="20">
        <f t="shared" si="1"/>
        <v>81.400000000000006</v>
      </c>
      <c r="H8" s="8">
        <f t="shared" si="2"/>
        <v>81</v>
      </c>
      <c r="I8" s="10" t="str">
        <f t="shared" si="3"/>
        <v>B</v>
      </c>
      <c r="L8" s="6">
        <f t="shared" si="6"/>
        <v>70</v>
      </c>
      <c r="M8" s="6">
        <f t="shared" si="7"/>
        <v>75</v>
      </c>
      <c r="N8" s="10" t="str">
        <f t="shared" si="4"/>
        <v>70-75</v>
      </c>
      <c r="O8" s="6">
        <f t="shared" si="5"/>
        <v>5</v>
      </c>
      <c r="P8" s="12">
        <f>O8/$O$14</f>
        <v>9.4339622641509441E-2</v>
      </c>
    </row>
    <row r="9" spans="3:16">
      <c r="C9" s="10" t="s">
        <v>7</v>
      </c>
      <c r="D9" s="10">
        <v>97</v>
      </c>
      <c r="E9" s="10">
        <v>71</v>
      </c>
      <c r="F9" s="4">
        <f t="shared" si="0"/>
        <v>76.2</v>
      </c>
      <c r="G9" s="20">
        <f t="shared" si="1"/>
        <v>76.2</v>
      </c>
      <c r="H9" s="8">
        <f t="shared" si="2"/>
        <v>76</v>
      </c>
      <c r="I9" s="10" t="str">
        <f t="shared" si="3"/>
        <v>C</v>
      </c>
      <c r="L9" s="6">
        <f t="shared" si="6"/>
        <v>75</v>
      </c>
      <c r="M9" s="6">
        <f t="shared" si="7"/>
        <v>80</v>
      </c>
      <c r="N9" s="10" t="str">
        <f t="shared" si="4"/>
        <v>75-80</v>
      </c>
      <c r="O9" s="6">
        <f t="shared" si="5"/>
        <v>12</v>
      </c>
      <c r="P9" s="12">
        <f>O9/$O$14</f>
        <v>0.22641509433962265</v>
      </c>
    </row>
    <row r="10" spans="3:16">
      <c r="C10" s="10" t="s">
        <v>8</v>
      </c>
      <c r="D10" s="10">
        <v>85</v>
      </c>
      <c r="E10" s="10">
        <v>72</v>
      </c>
      <c r="F10" s="4">
        <f t="shared" si="0"/>
        <v>74.599999999999994</v>
      </c>
      <c r="G10" s="20">
        <f t="shared" si="1"/>
        <v>74.599999999999994</v>
      </c>
      <c r="H10" s="8">
        <f t="shared" si="2"/>
        <v>75</v>
      </c>
      <c r="I10" s="10" t="str">
        <f t="shared" si="3"/>
        <v>C</v>
      </c>
      <c r="L10" s="6">
        <f>M9</f>
        <v>80</v>
      </c>
      <c r="M10" s="6">
        <f>L10+$M$2</f>
        <v>85</v>
      </c>
      <c r="N10" s="10" t="str">
        <f t="shared" si="4"/>
        <v>80-85</v>
      </c>
      <c r="O10" s="6">
        <f t="shared" si="5"/>
        <v>10</v>
      </c>
      <c r="P10" s="12">
        <f>O10/$O$14</f>
        <v>0.18867924528301888</v>
      </c>
    </row>
    <row r="11" spans="3:16">
      <c r="C11" s="10" t="s">
        <v>9</v>
      </c>
      <c r="D11" s="10">
        <v>80</v>
      </c>
      <c r="E11" s="10">
        <v>96</v>
      </c>
      <c r="F11" s="4">
        <f t="shared" si="0"/>
        <v>92.800000000000011</v>
      </c>
      <c r="G11" s="20">
        <f t="shared" si="1"/>
        <v>92.800000000000011</v>
      </c>
      <c r="H11" s="8">
        <f t="shared" si="2"/>
        <v>93</v>
      </c>
      <c r="I11" s="10" t="str">
        <f t="shared" si="3"/>
        <v>A</v>
      </c>
      <c r="L11" s="6">
        <f>M10</f>
        <v>85</v>
      </c>
      <c r="M11" s="6">
        <f>L11+$M$2</f>
        <v>90</v>
      </c>
      <c r="N11" s="10" t="str">
        <f t="shared" si="4"/>
        <v>85-90</v>
      </c>
      <c r="O11" s="6">
        <f t="shared" si="5"/>
        <v>8</v>
      </c>
      <c r="P11" s="12">
        <f>O11/$O$14</f>
        <v>0.15094339622641509</v>
      </c>
    </row>
    <row r="12" spans="3:16">
      <c r="C12" s="10" t="s">
        <v>10</v>
      </c>
      <c r="D12" s="10">
        <v>78</v>
      </c>
      <c r="E12" s="10">
        <v>70</v>
      </c>
      <c r="F12" s="4">
        <f t="shared" si="0"/>
        <v>71.599999999999994</v>
      </c>
      <c r="G12" s="20">
        <f t="shared" si="1"/>
        <v>71.599999999999994</v>
      </c>
      <c r="H12" s="8">
        <f t="shared" si="2"/>
        <v>72</v>
      </c>
      <c r="I12" s="10" t="str">
        <f t="shared" si="3"/>
        <v>C</v>
      </c>
      <c r="L12" s="6">
        <f>M11</f>
        <v>90</v>
      </c>
      <c r="M12" s="6">
        <f t="shared" ref="M12:M13" si="8">L12+$M$2</f>
        <v>95</v>
      </c>
      <c r="N12" s="10" t="str">
        <f t="shared" si="4"/>
        <v>90-95</v>
      </c>
      <c r="O12" s="6">
        <f t="shared" si="5"/>
        <v>14</v>
      </c>
      <c r="P12" s="12">
        <f t="shared" ref="P12:P14" si="9">O12/$O$14</f>
        <v>0.26415094339622641</v>
      </c>
    </row>
    <row r="13" spans="3:16">
      <c r="C13" s="10" t="s">
        <v>11</v>
      </c>
      <c r="D13" s="10">
        <v>81</v>
      </c>
      <c r="E13" s="10">
        <v>77</v>
      </c>
      <c r="F13" s="4">
        <f t="shared" si="0"/>
        <v>77.8</v>
      </c>
      <c r="G13" s="20">
        <f t="shared" si="1"/>
        <v>77.8</v>
      </c>
      <c r="H13" s="8">
        <f t="shared" si="2"/>
        <v>78</v>
      </c>
      <c r="I13" s="10" t="str">
        <f t="shared" si="3"/>
        <v>C</v>
      </c>
      <c r="L13" s="6">
        <f>M12</f>
        <v>95</v>
      </c>
      <c r="M13" s="6">
        <f t="shared" si="8"/>
        <v>100</v>
      </c>
      <c r="N13" s="10" t="str">
        <f t="shared" si="4"/>
        <v>95-100</v>
      </c>
      <c r="O13" s="6">
        <f t="shared" si="5"/>
        <v>4</v>
      </c>
      <c r="P13" s="12">
        <f t="shared" si="9"/>
        <v>7.5471698113207544E-2</v>
      </c>
    </row>
    <row r="14" spans="3:16">
      <c r="C14" s="10" t="s">
        <v>12</v>
      </c>
      <c r="D14" s="10">
        <v>82</v>
      </c>
      <c r="E14" s="10">
        <v>89</v>
      </c>
      <c r="F14" s="4">
        <f t="shared" si="0"/>
        <v>87.600000000000009</v>
      </c>
      <c r="G14" s="20">
        <f t="shared" si="1"/>
        <v>87.600000000000009</v>
      </c>
      <c r="H14" s="8">
        <f t="shared" si="2"/>
        <v>88</v>
      </c>
      <c r="I14" s="10" t="str">
        <f t="shared" si="3"/>
        <v>B</v>
      </c>
      <c r="L14" s="10"/>
      <c r="M14" s="10"/>
      <c r="N14" s="10"/>
      <c r="O14" s="4">
        <f>SUM(O5:O13)</f>
        <v>53</v>
      </c>
      <c r="P14" s="12">
        <f t="shared" si="9"/>
        <v>1</v>
      </c>
    </row>
    <row r="15" spans="3:16">
      <c r="C15" s="10" t="s">
        <v>13</v>
      </c>
      <c r="D15" s="10">
        <v>77</v>
      </c>
      <c r="E15" s="10">
        <v>88</v>
      </c>
      <c r="F15" s="4">
        <f t="shared" si="0"/>
        <v>85.800000000000011</v>
      </c>
      <c r="G15" s="20">
        <f t="shared" si="1"/>
        <v>85.800000000000011</v>
      </c>
      <c r="H15" s="8">
        <f t="shared" si="2"/>
        <v>86</v>
      </c>
      <c r="I15" s="10" t="str">
        <f t="shared" si="3"/>
        <v>B</v>
      </c>
    </row>
    <row r="16" spans="3:16">
      <c r="C16" s="10" t="s">
        <v>14</v>
      </c>
      <c r="D16" s="10">
        <v>88</v>
      </c>
      <c r="E16" s="10">
        <v>86</v>
      </c>
      <c r="F16" s="4">
        <f t="shared" si="0"/>
        <v>86.4</v>
      </c>
      <c r="G16" s="20">
        <f t="shared" si="1"/>
        <v>86.4</v>
      </c>
      <c r="H16" s="8">
        <f t="shared" si="2"/>
        <v>86</v>
      </c>
      <c r="I16" s="10" t="str">
        <f t="shared" si="3"/>
        <v>B</v>
      </c>
      <c r="N16" s="10" t="s">
        <v>88</v>
      </c>
      <c r="O16" s="10" t="s">
        <v>39</v>
      </c>
      <c r="P16" s="10" t="s">
        <v>81</v>
      </c>
    </row>
    <row r="17" spans="3:16">
      <c r="C17" s="10" t="s">
        <v>15</v>
      </c>
      <c r="D17" s="10">
        <v>88</v>
      </c>
      <c r="E17" s="10">
        <v>98</v>
      </c>
      <c r="F17" s="4">
        <f t="shared" si="0"/>
        <v>96</v>
      </c>
      <c r="G17" s="20">
        <f t="shared" si="1"/>
        <v>96</v>
      </c>
      <c r="H17" s="8">
        <f t="shared" si="2"/>
        <v>96</v>
      </c>
      <c r="I17" s="10" t="str">
        <f t="shared" si="3"/>
        <v>A</v>
      </c>
      <c r="N17" s="10" t="s">
        <v>83</v>
      </c>
      <c r="O17" s="10">
        <f>COUNTIF($I$5:$I$57,N17)</f>
        <v>18</v>
      </c>
      <c r="P17" s="11">
        <f>O17/$O$22</f>
        <v>0.33962264150943394</v>
      </c>
    </row>
    <row r="18" spans="3:16">
      <c r="C18" s="10" t="s">
        <v>40</v>
      </c>
      <c r="D18" s="10">
        <v>95</v>
      </c>
      <c r="E18" s="10">
        <v>91</v>
      </c>
      <c r="F18" s="4">
        <f t="shared" ref="F18:F57" si="10">D18*$D$2+E18*$E$2</f>
        <v>91.8</v>
      </c>
      <c r="G18" s="20">
        <f t="shared" ref="G18:G57" si="11">SUMPRODUCT(D18:E18,$D$2:$E$2)</f>
        <v>91.8</v>
      </c>
      <c r="H18" s="8">
        <f t="shared" ref="H18:H57" si="12">ROUND(SUMPRODUCT(D18:E18,$D$2:$E$2),0)</f>
        <v>92</v>
      </c>
      <c r="I18" s="10" t="str">
        <f t="shared" ref="I18:I57" si="13">IF(H18&gt;=90,"A",IF(H18&gt;=80,"B","C"))</f>
        <v>A</v>
      </c>
      <c r="N18" s="10" t="s">
        <v>84</v>
      </c>
      <c r="O18" s="10">
        <f t="shared" ref="O18:O21" si="14">COUNTIF($I$5:$I$57,N18)</f>
        <v>18</v>
      </c>
      <c r="P18" s="11">
        <f t="shared" ref="P18:P21" si="15">O18/$O$22</f>
        <v>0.33962264150943394</v>
      </c>
    </row>
    <row r="19" spans="3:16">
      <c r="C19" s="10" t="s">
        <v>41</v>
      </c>
      <c r="D19" s="10">
        <v>73</v>
      </c>
      <c r="E19" s="10">
        <v>71</v>
      </c>
      <c r="F19" s="4">
        <f t="shared" si="10"/>
        <v>71.400000000000006</v>
      </c>
      <c r="G19" s="20">
        <f t="shared" si="11"/>
        <v>71.400000000000006</v>
      </c>
      <c r="H19" s="8">
        <f t="shared" si="12"/>
        <v>71</v>
      </c>
      <c r="I19" s="10" t="str">
        <f t="shared" si="13"/>
        <v>C</v>
      </c>
      <c r="N19" s="10" t="s">
        <v>85</v>
      </c>
      <c r="O19" s="10">
        <f t="shared" si="14"/>
        <v>17</v>
      </c>
      <c r="P19" s="11">
        <f t="shared" si="15"/>
        <v>0.32075471698113206</v>
      </c>
    </row>
    <row r="20" spans="3:16">
      <c r="C20" s="10" t="s">
        <v>42</v>
      </c>
      <c r="D20" s="10">
        <v>88</v>
      </c>
      <c r="E20" s="10">
        <v>96</v>
      </c>
      <c r="F20" s="4">
        <f t="shared" si="10"/>
        <v>94.4</v>
      </c>
      <c r="G20" s="20">
        <f t="shared" si="11"/>
        <v>94.4</v>
      </c>
      <c r="H20" s="8">
        <f t="shared" si="12"/>
        <v>94</v>
      </c>
      <c r="I20" s="10" t="str">
        <f t="shared" si="13"/>
        <v>A</v>
      </c>
      <c r="N20" s="10" t="s">
        <v>86</v>
      </c>
      <c r="O20" s="10">
        <f t="shared" si="14"/>
        <v>0</v>
      </c>
      <c r="P20" s="11">
        <f t="shared" si="15"/>
        <v>0</v>
      </c>
    </row>
    <row r="21" spans="3:16">
      <c r="C21" s="10" t="s">
        <v>43</v>
      </c>
      <c r="D21" s="10">
        <v>82</v>
      </c>
      <c r="E21" s="10">
        <v>85</v>
      </c>
      <c r="F21" s="4">
        <f t="shared" si="10"/>
        <v>84.4</v>
      </c>
      <c r="G21" s="20">
        <f t="shared" si="11"/>
        <v>84.4</v>
      </c>
      <c r="H21" s="8">
        <f t="shared" si="12"/>
        <v>84</v>
      </c>
      <c r="I21" s="10" t="str">
        <f t="shared" si="13"/>
        <v>B</v>
      </c>
      <c r="N21" s="10" t="s">
        <v>87</v>
      </c>
      <c r="O21" s="10">
        <f t="shared" si="14"/>
        <v>0</v>
      </c>
      <c r="P21" s="11">
        <f t="shared" si="15"/>
        <v>0</v>
      </c>
    </row>
    <row r="22" spans="3:16">
      <c r="C22" s="10" t="s">
        <v>44</v>
      </c>
      <c r="D22" s="10">
        <v>95</v>
      </c>
      <c r="E22" s="10">
        <v>79</v>
      </c>
      <c r="F22" s="4">
        <f t="shared" si="10"/>
        <v>82.2</v>
      </c>
      <c r="G22" s="20">
        <f t="shared" si="11"/>
        <v>82.2</v>
      </c>
      <c r="H22" s="8">
        <f t="shared" si="12"/>
        <v>82</v>
      </c>
      <c r="I22" s="10" t="str">
        <f t="shared" si="13"/>
        <v>B</v>
      </c>
      <c r="N22" s="10"/>
      <c r="O22" s="10">
        <f>SUM(O17:O21)</f>
        <v>53</v>
      </c>
      <c r="P22" s="11">
        <f>O22/$O$22</f>
        <v>1</v>
      </c>
    </row>
    <row r="23" spans="3:16">
      <c r="C23" s="10" t="s">
        <v>45</v>
      </c>
      <c r="D23" s="10">
        <v>95</v>
      </c>
      <c r="E23" s="10">
        <v>93</v>
      </c>
      <c r="F23" s="4">
        <f t="shared" si="10"/>
        <v>93.4</v>
      </c>
      <c r="G23" s="20">
        <f t="shared" si="11"/>
        <v>93.4</v>
      </c>
      <c r="H23" s="8">
        <f t="shared" si="12"/>
        <v>93</v>
      </c>
      <c r="I23" s="10" t="str">
        <f t="shared" si="13"/>
        <v>A</v>
      </c>
    </row>
    <row r="24" spans="3:16">
      <c r="C24" s="10" t="s">
        <v>46</v>
      </c>
      <c r="D24" s="10">
        <v>84</v>
      </c>
      <c r="E24" s="10">
        <v>92</v>
      </c>
      <c r="F24" s="4">
        <f t="shared" si="10"/>
        <v>90.4</v>
      </c>
      <c r="G24" s="20">
        <f t="shared" si="11"/>
        <v>90.4</v>
      </c>
      <c r="H24" s="8">
        <f t="shared" si="12"/>
        <v>90</v>
      </c>
      <c r="I24" s="10" t="str">
        <f t="shared" si="13"/>
        <v>A</v>
      </c>
    </row>
    <row r="25" spans="3:16">
      <c r="C25" s="10" t="s">
        <v>47</v>
      </c>
      <c r="D25" s="10">
        <v>73</v>
      </c>
      <c r="E25" s="10">
        <v>95</v>
      </c>
      <c r="F25" s="4">
        <f t="shared" si="10"/>
        <v>90.6</v>
      </c>
      <c r="G25" s="20">
        <f t="shared" si="11"/>
        <v>90.6</v>
      </c>
      <c r="H25" s="8">
        <f t="shared" si="12"/>
        <v>91</v>
      </c>
      <c r="I25" s="10" t="str">
        <f t="shared" si="13"/>
        <v>A</v>
      </c>
    </row>
    <row r="26" spans="3:16">
      <c r="C26" s="10" t="s">
        <v>48</v>
      </c>
      <c r="D26" s="10">
        <v>93</v>
      </c>
      <c r="E26" s="10">
        <v>76</v>
      </c>
      <c r="F26" s="4">
        <f t="shared" si="10"/>
        <v>79.400000000000006</v>
      </c>
      <c r="G26" s="20">
        <f t="shared" si="11"/>
        <v>79.400000000000006</v>
      </c>
      <c r="H26" s="8">
        <f t="shared" si="12"/>
        <v>79</v>
      </c>
      <c r="I26" s="10" t="str">
        <f t="shared" si="13"/>
        <v>C</v>
      </c>
    </row>
    <row r="27" spans="3:16">
      <c r="C27" s="10" t="s">
        <v>49</v>
      </c>
      <c r="D27" s="10">
        <v>98</v>
      </c>
      <c r="E27" s="10">
        <v>78</v>
      </c>
      <c r="F27" s="4">
        <f t="shared" si="10"/>
        <v>82</v>
      </c>
      <c r="G27" s="20">
        <f t="shared" si="11"/>
        <v>82</v>
      </c>
      <c r="H27" s="8">
        <f t="shared" si="12"/>
        <v>82</v>
      </c>
      <c r="I27" s="10" t="str">
        <f t="shared" si="13"/>
        <v>B</v>
      </c>
    </row>
    <row r="28" spans="3:16">
      <c r="C28" s="10" t="s">
        <v>50</v>
      </c>
      <c r="D28" s="10">
        <v>94</v>
      </c>
      <c r="E28" s="10">
        <v>69</v>
      </c>
      <c r="F28" s="4">
        <f t="shared" si="10"/>
        <v>74</v>
      </c>
      <c r="G28" s="20">
        <f t="shared" si="11"/>
        <v>74</v>
      </c>
      <c r="H28" s="8">
        <f t="shared" si="12"/>
        <v>74</v>
      </c>
      <c r="I28" s="10" t="str">
        <f t="shared" si="13"/>
        <v>C</v>
      </c>
    </row>
    <row r="29" spans="3:16">
      <c r="C29" s="10" t="s">
        <v>51</v>
      </c>
      <c r="D29" s="10">
        <v>78</v>
      </c>
      <c r="E29" s="10">
        <v>94</v>
      </c>
      <c r="F29" s="4">
        <f t="shared" si="10"/>
        <v>90.800000000000011</v>
      </c>
      <c r="G29" s="20">
        <f t="shared" si="11"/>
        <v>90.800000000000011</v>
      </c>
      <c r="H29" s="8">
        <f t="shared" si="12"/>
        <v>91</v>
      </c>
      <c r="I29" s="10" t="str">
        <f t="shared" si="13"/>
        <v>A</v>
      </c>
    </row>
    <row r="30" spans="3:16">
      <c r="C30" s="10" t="s">
        <v>52</v>
      </c>
      <c r="D30" s="10">
        <v>84</v>
      </c>
      <c r="E30" s="10">
        <v>91</v>
      </c>
      <c r="F30" s="4">
        <f t="shared" si="10"/>
        <v>89.6</v>
      </c>
      <c r="G30" s="20">
        <f t="shared" si="11"/>
        <v>89.6</v>
      </c>
      <c r="H30" s="8">
        <f t="shared" si="12"/>
        <v>90</v>
      </c>
      <c r="I30" s="10" t="str">
        <f t="shared" si="13"/>
        <v>A</v>
      </c>
    </row>
    <row r="31" spans="3:16">
      <c r="C31" s="10" t="s">
        <v>53</v>
      </c>
      <c r="D31" s="10">
        <v>88</v>
      </c>
      <c r="E31" s="10">
        <v>76</v>
      </c>
      <c r="F31" s="4">
        <f t="shared" si="10"/>
        <v>78.400000000000006</v>
      </c>
      <c r="G31" s="20">
        <f t="shared" si="11"/>
        <v>78.400000000000006</v>
      </c>
      <c r="H31" s="8">
        <f t="shared" si="12"/>
        <v>78</v>
      </c>
      <c r="I31" s="10" t="str">
        <f t="shared" si="13"/>
        <v>C</v>
      </c>
    </row>
    <row r="32" spans="3:16">
      <c r="C32" s="10" t="s">
        <v>54</v>
      </c>
      <c r="D32" s="10">
        <v>73</v>
      </c>
      <c r="E32" s="10">
        <v>98</v>
      </c>
      <c r="F32" s="4">
        <f t="shared" si="10"/>
        <v>93</v>
      </c>
      <c r="G32" s="20">
        <f t="shared" si="11"/>
        <v>93</v>
      </c>
      <c r="H32" s="8">
        <f t="shared" si="12"/>
        <v>93</v>
      </c>
      <c r="I32" s="10" t="str">
        <f t="shared" si="13"/>
        <v>A</v>
      </c>
    </row>
    <row r="33" spans="3:9">
      <c r="C33" s="10" t="s">
        <v>55</v>
      </c>
      <c r="D33" s="10">
        <v>91</v>
      </c>
      <c r="E33" s="10">
        <v>83</v>
      </c>
      <c r="F33" s="4">
        <f t="shared" si="10"/>
        <v>84.600000000000009</v>
      </c>
      <c r="G33" s="20">
        <f t="shared" si="11"/>
        <v>84.600000000000009</v>
      </c>
      <c r="H33" s="8">
        <f t="shared" si="12"/>
        <v>85</v>
      </c>
      <c r="I33" s="10" t="str">
        <f t="shared" si="13"/>
        <v>B</v>
      </c>
    </row>
    <row r="34" spans="3:9">
      <c r="C34" s="10" t="s">
        <v>56</v>
      </c>
      <c r="D34" s="10">
        <v>87</v>
      </c>
      <c r="E34" s="10">
        <v>79</v>
      </c>
      <c r="F34" s="4">
        <f t="shared" si="10"/>
        <v>80.600000000000009</v>
      </c>
      <c r="G34" s="20">
        <f t="shared" si="11"/>
        <v>80.600000000000009</v>
      </c>
      <c r="H34" s="8">
        <f t="shared" si="12"/>
        <v>81</v>
      </c>
      <c r="I34" s="10" t="str">
        <f t="shared" si="13"/>
        <v>B</v>
      </c>
    </row>
    <row r="35" spans="3:9">
      <c r="C35" s="10" t="s">
        <v>57</v>
      </c>
      <c r="D35" s="10">
        <v>90</v>
      </c>
      <c r="E35" s="10">
        <v>88</v>
      </c>
      <c r="F35" s="4">
        <f t="shared" si="10"/>
        <v>88.4</v>
      </c>
      <c r="G35" s="20">
        <f t="shared" si="11"/>
        <v>88.4</v>
      </c>
      <c r="H35" s="8">
        <f t="shared" si="12"/>
        <v>88</v>
      </c>
      <c r="I35" s="10" t="str">
        <f t="shared" si="13"/>
        <v>B</v>
      </c>
    </row>
    <row r="36" spans="3:9">
      <c r="C36" s="10" t="s">
        <v>58</v>
      </c>
      <c r="D36" s="10">
        <v>96</v>
      </c>
      <c r="E36" s="10">
        <v>98</v>
      </c>
      <c r="F36" s="4">
        <f t="shared" si="10"/>
        <v>97.600000000000009</v>
      </c>
      <c r="G36" s="20">
        <f t="shared" si="11"/>
        <v>97.600000000000009</v>
      </c>
      <c r="H36" s="8">
        <f t="shared" si="12"/>
        <v>98</v>
      </c>
      <c r="I36" s="10" t="str">
        <f t="shared" si="13"/>
        <v>A</v>
      </c>
    </row>
    <row r="37" spans="3:9">
      <c r="C37" s="10" t="s">
        <v>59</v>
      </c>
      <c r="D37" s="10">
        <v>81</v>
      </c>
      <c r="E37" s="10">
        <v>87</v>
      </c>
      <c r="F37" s="4">
        <f t="shared" si="10"/>
        <v>85.800000000000011</v>
      </c>
      <c r="G37" s="20">
        <f t="shared" si="11"/>
        <v>85.800000000000011</v>
      </c>
      <c r="H37" s="8">
        <f t="shared" si="12"/>
        <v>86</v>
      </c>
      <c r="I37" s="10" t="str">
        <f t="shared" si="13"/>
        <v>B</v>
      </c>
    </row>
    <row r="38" spans="3:9">
      <c r="C38" s="10" t="s">
        <v>60</v>
      </c>
      <c r="D38" s="10">
        <v>92</v>
      </c>
      <c r="E38" s="10">
        <v>83</v>
      </c>
      <c r="F38" s="4">
        <f t="shared" si="10"/>
        <v>84.800000000000011</v>
      </c>
      <c r="G38" s="20">
        <f t="shared" si="11"/>
        <v>84.800000000000011</v>
      </c>
      <c r="H38" s="8">
        <f t="shared" si="12"/>
        <v>85</v>
      </c>
      <c r="I38" s="10" t="str">
        <f t="shared" si="13"/>
        <v>B</v>
      </c>
    </row>
    <row r="39" spans="3:9">
      <c r="C39" s="10" t="s">
        <v>61</v>
      </c>
      <c r="D39" s="10">
        <v>97</v>
      </c>
      <c r="E39" s="10">
        <v>70</v>
      </c>
      <c r="F39" s="4">
        <f t="shared" si="10"/>
        <v>75.400000000000006</v>
      </c>
      <c r="G39" s="20">
        <f t="shared" si="11"/>
        <v>75.400000000000006</v>
      </c>
      <c r="H39" s="8">
        <f t="shared" si="12"/>
        <v>75</v>
      </c>
      <c r="I39" s="10" t="str">
        <f t="shared" si="13"/>
        <v>C</v>
      </c>
    </row>
    <row r="40" spans="3:9">
      <c r="C40" s="10" t="s">
        <v>62</v>
      </c>
      <c r="D40" s="10">
        <v>79</v>
      </c>
      <c r="E40" s="10">
        <v>94</v>
      </c>
      <c r="F40" s="4">
        <f t="shared" si="10"/>
        <v>91</v>
      </c>
      <c r="G40" s="20">
        <f t="shared" si="11"/>
        <v>91</v>
      </c>
      <c r="H40" s="8">
        <f t="shared" si="12"/>
        <v>91</v>
      </c>
      <c r="I40" s="10" t="str">
        <f t="shared" si="13"/>
        <v>A</v>
      </c>
    </row>
    <row r="41" spans="3:9">
      <c r="C41" s="10" t="s">
        <v>63</v>
      </c>
      <c r="D41" s="10">
        <v>77</v>
      </c>
      <c r="E41" s="10">
        <v>81</v>
      </c>
      <c r="F41" s="4">
        <f t="shared" si="10"/>
        <v>80.2</v>
      </c>
      <c r="G41" s="20">
        <f t="shared" si="11"/>
        <v>80.2</v>
      </c>
      <c r="H41" s="8">
        <f t="shared" si="12"/>
        <v>80</v>
      </c>
      <c r="I41" s="10" t="str">
        <f t="shared" si="13"/>
        <v>B</v>
      </c>
    </row>
    <row r="42" spans="3:9">
      <c r="C42" s="10" t="s">
        <v>64</v>
      </c>
      <c r="D42" s="10">
        <v>93</v>
      </c>
      <c r="E42" s="10">
        <v>70</v>
      </c>
      <c r="F42" s="4">
        <f t="shared" si="10"/>
        <v>74.599999999999994</v>
      </c>
      <c r="G42" s="20">
        <f t="shared" si="11"/>
        <v>74.599999999999994</v>
      </c>
      <c r="H42" s="8">
        <f t="shared" si="12"/>
        <v>75</v>
      </c>
      <c r="I42" s="10" t="str">
        <f t="shared" si="13"/>
        <v>C</v>
      </c>
    </row>
    <row r="43" spans="3:9">
      <c r="C43" s="10" t="s">
        <v>65</v>
      </c>
      <c r="D43" s="10">
        <v>95</v>
      </c>
      <c r="E43" s="10">
        <v>80</v>
      </c>
      <c r="F43" s="4">
        <f t="shared" si="10"/>
        <v>83</v>
      </c>
      <c r="G43" s="20">
        <f t="shared" si="11"/>
        <v>83</v>
      </c>
      <c r="H43" s="8">
        <f t="shared" si="12"/>
        <v>83</v>
      </c>
      <c r="I43" s="10" t="str">
        <f t="shared" si="13"/>
        <v>B</v>
      </c>
    </row>
    <row r="44" spans="3:9">
      <c r="C44" s="10" t="s">
        <v>66</v>
      </c>
      <c r="D44" s="10">
        <v>99</v>
      </c>
      <c r="E44" s="10">
        <v>78</v>
      </c>
      <c r="F44" s="4">
        <f t="shared" si="10"/>
        <v>82.2</v>
      </c>
      <c r="G44" s="20">
        <f t="shared" si="11"/>
        <v>82.2</v>
      </c>
      <c r="H44" s="8">
        <f t="shared" si="12"/>
        <v>82</v>
      </c>
      <c r="I44" s="10" t="str">
        <f t="shared" si="13"/>
        <v>B</v>
      </c>
    </row>
    <row r="45" spans="3:9">
      <c r="C45" s="10" t="s">
        <v>67</v>
      </c>
      <c r="D45" s="10">
        <v>83</v>
      </c>
      <c r="E45" s="10">
        <v>93</v>
      </c>
      <c r="F45" s="4">
        <f t="shared" si="10"/>
        <v>91</v>
      </c>
      <c r="G45" s="20">
        <f t="shared" si="11"/>
        <v>91</v>
      </c>
      <c r="H45" s="8">
        <f t="shared" si="12"/>
        <v>91</v>
      </c>
      <c r="I45" s="10" t="str">
        <f t="shared" si="13"/>
        <v>A</v>
      </c>
    </row>
    <row r="46" spans="3:9">
      <c r="C46" s="10" t="s">
        <v>68</v>
      </c>
      <c r="D46" s="10">
        <v>94</v>
      </c>
      <c r="E46" s="10">
        <v>92</v>
      </c>
      <c r="F46" s="4">
        <f t="shared" si="10"/>
        <v>92.4</v>
      </c>
      <c r="G46" s="20">
        <f t="shared" si="11"/>
        <v>92.4</v>
      </c>
      <c r="H46" s="8">
        <f t="shared" si="12"/>
        <v>92</v>
      </c>
      <c r="I46" s="10" t="str">
        <f t="shared" si="13"/>
        <v>A</v>
      </c>
    </row>
    <row r="47" spans="3:9">
      <c r="C47" s="10" t="s">
        <v>69</v>
      </c>
      <c r="D47" s="10">
        <v>79</v>
      </c>
      <c r="E47" s="10">
        <v>72</v>
      </c>
      <c r="F47" s="4">
        <f t="shared" si="10"/>
        <v>73.400000000000006</v>
      </c>
      <c r="G47" s="20">
        <f t="shared" si="11"/>
        <v>73.400000000000006</v>
      </c>
      <c r="H47" s="8">
        <f t="shared" si="12"/>
        <v>73</v>
      </c>
      <c r="I47" s="10" t="str">
        <f t="shared" si="13"/>
        <v>C</v>
      </c>
    </row>
    <row r="48" spans="3:9">
      <c r="C48" s="10" t="s">
        <v>70</v>
      </c>
      <c r="D48" s="10">
        <v>80</v>
      </c>
      <c r="E48" s="10">
        <v>94</v>
      </c>
      <c r="F48" s="4">
        <f t="shared" si="10"/>
        <v>91.2</v>
      </c>
      <c r="G48" s="20">
        <f t="shared" si="11"/>
        <v>91.2</v>
      </c>
      <c r="H48" s="8">
        <f t="shared" si="12"/>
        <v>91</v>
      </c>
      <c r="I48" s="10" t="str">
        <f t="shared" si="13"/>
        <v>A</v>
      </c>
    </row>
    <row r="49" spans="3:9">
      <c r="C49" s="10" t="s">
        <v>71</v>
      </c>
      <c r="D49" s="10">
        <v>91</v>
      </c>
      <c r="E49" s="10">
        <v>84</v>
      </c>
      <c r="F49" s="4">
        <f t="shared" si="10"/>
        <v>85.4</v>
      </c>
      <c r="G49" s="20">
        <f t="shared" si="11"/>
        <v>85.4</v>
      </c>
      <c r="H49" s="8">
        <f t="shared" si="12"/>
        <v>85</v>
      </c>
      <c r="I49" s="10" t="str">
        <f t="shared" si="13"/>
        <v>B</v>
      </c>
    </row>
    <row r="50" spans="3:9">
      <c r="C50" s="10" t="s">
        <v>72</v>
      </c>
      <c r="D50" s="10">
        <v>79</v>
      </c>
      <c r="E50" s="10">
        <v>98</v>
      </c>
      <c r="F50" s="4">
        <f t="shared" si="10"/>
        <v>94.2</v>
      </c>
      <c r="G50" s="20">
        <f t="shared" si="11"/>
        <v>94.2</v>
      </c>
      <c r="H50" s="8">
        <f t="shared" si="12"/>
        <v>94</v>
      </c>
      <c r="I50" s="10" t="str">
        <f t="shared" si="13"/>
        <v>A</v>
      </c>
    </row>
    <row r="51" spans="3:9">
      <c r="C51" s="10" t="s">
        <v>73</v>
      </c>
      <c r="D51" s="10">
        <v>83</v>
      </c>
      <c r="E51" s="10">
        <v>75</v>
      </c>
      <c r="F51" s="4">
        <f t="shared" si="10"/>
        <v>76.599999999999994</v>
      </c>
      <c r="G51" s="20">
        <f t="shared" si="11"/>
        <v>76.599999999999994</v>
      </c>
      <c r="H51" s="8">
        <f t="shared" si="12"/>
        <v>77</v>
      </c>
      <c r="I51" s="10" t="str">
        <f t="shared" si="13"/>
        <v>C</v>
      </c>
    </row>
    <row r="52" spans="3:9">
      <c r="C52" s="10" t="s">
        <v>74</v>
      </c>
      <c r="D52" s="10">
        <v>83</v>
      </c>
      <c r="E52" s="10">
        <v>75</v>
      </c>
      <c r="F52" s="4">
        <f t="shared" si="10"/>
        <v>76.599999999999994</v>
      </c>
      <c r="G52" s="20">
        <f t="shared" si="11"/>
        <v>76.599999999999994</v>
      </c>
      <c r="H52" s="8">
        <f t="shared" si="12"/>
        <v>77</v>
      </c>
      <c r="I52" s="10" t="str">
        <f t="shared" si="13"/>
        <v>C</v>
      </c>
    </row>
    <row r="53" spans="3:9">
      <c r="C53" s="10" t="s">
        <v>75</v>
      </c>
      <c r="D53" s="10">
        <v>94</v>
      </c>
      <c r="E53" s="10">
        <v>98</v>
      </c>
      <c r="F53" s="4">
        <f t="shared" si="10"/>
        <v>97.2</v>
      </c>
      <c r="G53" s="20">
        <f t="shared" si="11"/>
        <v>97.2</v>
      </c>
      <c r="H53" s="8">
        <f t="shared" si="12"/>
        <v>97</v>
      </c>
      <c r="I53" s="10" t="str">
        <f t="shared" si="13"/>
        <v>A</v>
      </c>
    </row>
    <row r="54" spans="3:9">
      <c r="C54" s="10" t="s">
        <v>76</v>
      </c>
      <c r="D54" s="10">
        <v>84</v>
      </c>
      <c r="E54" s="10">
        <v>72</v>
      </c>
      <c r="F54" s="4">
        <f t="shared" si="10"/>
        <v>74.400000000000006</v>
      </c>
      <c r="G54" s="20">
        <f t="shared" si="11"/>
        <v>74.400000000000006</v>
      </c>
      <c r="H54" s="8">
        <f t="shared" si="12"/>
        <v>74</v>
      </c>
      <c r="I54" s="10" t="str">
        <f t="shared" si="13"/>
        <v>C</v>
      </c>
    </row>
    <row r="55" spans="3:9">
      <c r="C55" s="10" t="s">
        <v>77</v>
      </c>
      <c r="D55" s="10">
        <v>86</v>
      </c>
      <c r="E55" s="10">
        <v>80</v>
      </c>
      <c r="F55" s="4">
        <f t="shared" si="10"/>
        <v>81.2</v>
      </c>
      <c r="G55" s="20">
        <f t="shared" si="11"/>
        <v>81.2</v>
      </c>
      <c r="H55" s="8">
        <f t="shared" si="12"/>
        <v>81</v>
      </c>
      <c r="I55" s="10" t="str">
        <f t="shared" si="13"/>
        <v>B</v>
      </c>
    </row>
    <row r="56" spans="3:9">
      <c r="C56" s="10" t="s">
        <v>78</v>
      </c>
      <c r="D56" s="10">
        <v>76</v>
      </c>
      <c r="E56" s="10">
        <v>76</v>
      </c>
      <c r="F56" s="4">
        <f t="shared" si="10"/>
        <v>76</v>
      </c>
      <c r="G56" s="20">
        <f t="shared" si="11"/>
        <v>76</v>
      </c>
      <c r="H56" s="8">
        <f t="shared" si="12"/>
        <v>76</v>
      </c>
      <c r="I56" s="10" t="str">
        <f t="shared" si="13"/>
        <v>C</v>
      </c>
    </row>
    <row r="57" spans="3:9">
      <c r="C57" s="10" t="s">
        <v>79</v>
      </c>
      <c r="D57" s="10">
        <v>88</v>
      </c>
      <c r="E57" s="10">
        <v>73</v>
      </c>
      <c r="F57" s="4">
        <f t="shared" si="10"/>
        <v>76</v>
      </c>
      <c r="G57" s="20">
        <f t="shared" si="11"/>
        <v>76</v>
      </c>
      <c r="H57" s="8">
        <f t="shared" si="12"/>
        <v>76</v>
      </c>
      <c r="I57" s="10" t="str">
        <f t="shared" si="13"/>
        <v>C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9941B-3104-4514-985C-018E0B0030A7}">
  <dimension ref="B2:R11"/>
  <sheetViews>
    <sheetView topLeftCell="A16" workbookViewId="0">
      <selection activeCell="M14" sqref="M14"/>
    </sheetView>
  </sheetViews>
  <sheetFormatPr defaultRowHeight="25.8"/>
  <cols>
    <col min="1" max="1" width="5.88671875" style="1" customWidth="1"/>
    <col min="2" max="2" width="9.33203125" style="1" bestFit="1" customWidth="1"/>
    <col min="3" max="4" width="9.33203125" style="2" bestFit="1" customWidth="1"/>
    <col min="5" max="5" width="9.33203125" style="1" bestFit="1" customWidth="1"/>
    <col min="6" max="6" width="5.44140625" style="1" customWidth="1"/>
    <col min="7" max="10" width="9.33203125" style="1" bestFit="1" customWidth="1"/>
    <col min="11" max="11" width="5.77734375" style="1" customWidth="1"/>
    <col min="12" max="14" width="8.88671875" style="1"/>
    <col min="15" max="15" width="9.33203125" style="1" customWidth="1"/>
    <col min="16" max="16" width="18.33203125" style="1" customWidth="1"/>
    <col min="17" max="17" width="12.6640625" style="1" customWidth="1"/>
    <col min="18" max="18" width="41.88671875" style="1" customWidth="1"/>
    <col min="19" max="16384" width="8.88671875" style="1"/>
  </cols>
  <sheetData>
    <row r="2" spans="2:18">
      <c r="B2" s="16" t="s">
        <v>28</v>
      </c>
      <c r="C2" s="4" t="s">
        <v>17</v>
      </c>
      <c r="D2" s="4" t="s">
        <v>18</v>
      </c>
      <c r="E2" s="3" t="s">
        <v>19</v>
      </c>
      <c r="G2" s="14" t="s">
        <v>29</v>
      </c>
      <c r="H2" s="6" t="s">
        <v>17</v>
      </c>
      <c r="I2" s="6" t="s">
        <v>18</v>
      </c>
      <c r="J2" s="5" t="s">
        <v>19</v>
      </c>
      <c r="L2" s="15" t="s">
        <v>30</v>
      </c>
      <c r="M2" s="8" t="s">
        <v>17</v>
      </c>
      <c r="N2" s="8" t="s">
        <v>18</v>
      </c>
      <c r="O2" s="7" t="s">
        <v>19</v>
      </c>
      <c r="P2" s="18" t="s">
        <v>31</v>
      </c>
    </row>
    <row r="3" spans="2:18">
      <c r="B3" s="3" t="s">
        <v>20</v>
      </c>
      <c r="C3" s="4">
        <v>54</v>
      </c>
      <c r="D3" s="4">
        <v>46</v>
      </c>
      <c r="E3" s="4">
        <v>57</v>
      </c>
      <c r="G3" s="5" t="s">
        <v>20</v>
      </c>
      <c r="H3" s="6">
        <v>7.2</v>
      </c>
      <c r="I3" s="6">
        <v>5.3</v>
      </c>
      <c r="J3" s="6">
        <v>6.7</v>
      </c>
      <c r="L3" s="7" t="s">
        <v>20</v>
      </c>
      <c r="M3" s="8"/>
      <c r="N3" s="8"/>
      <c r="O3" s="8"/>
      <c r="P3" s="18"/>
    </row>
    <row r="4" spans="2:18">
      <c r="B4" s="3" t="s">
        <v>21</v>
      </c>
      <c r="C4" s="4">
        <v>34</v>
      </c>
      <c r="D4" s="4">
        <v>35</v>
      </c>
      <c r="E4" s="4">
        <v>31</v>
      </c>
      <c r="G4" s="5" t="s">
        <v>21</v>
      </c>
      <c r="H4" s="6">
        <v>4.5</v>
      </c>
      <c r="I4" s="6">
        <v>3.7</v>
      </c>
      <c r="J4" s="6">
        <v>5.4</v>
      </c>
      <c r="L4" s="7" t="s">
        <v>21</v>
      </c>
      <c r="M4" s="8"/>
      <c r="N4" s="8"/>
      <c r="O4" s="8"/>
      <c r="P4" s="18"/>
    </row>
    <row r="5" spans="2:18">
      <c r="B5" s="3" t="s">
        <v>22</v>
      </c>
      <c r="C5" s="4">
        <v>58</v>
      </c>
      <c r="D5" s="4">
        <v>42</v>
      </c>
      <c r="E5" s="4">
        <v>35</v>
      </c>
      <c r="G5" s="5" t="s">
        <v>22</v>
      </c>
      <c r="H5" s="6">
        <v>7.6</v>
      </c>
      <c r="I5" s="6">
        <v>5.5</v>
      </c>
      <c r="J5" s="6">
        <v>4.2</v>
      </c>
      <c r="L5" s="7" t="s">
        <v>22</v>
      </c>
      <c r="M5" s="8"/>
      <c r="N5" s="8"/>
      <c r="O5" s="8"/>
      <c r="P5" s="18"/>
    </row>
    <row r="6" spans="2:18">
      <c r="B6" s="3" t="s">
        <v>23</v>
      </c>
      <c r="C6" s="4">
        <v>39</v>
      </c>
      <c r="D6" s="4">
        <v>55</v>
      </c>
      <c r="E6" s="4">
        <v>51</v>
      </c>
      <c r="G6" s="5" t="s">
        <v>23</v>
      </c>
      <c r="H6" s="6">
        <v>4.2</v>
      </c>
      <c r="I6" s="6">
        <v>4.9000000000000004</v>
      </c>
      <c r="J6" s="6">
        <v>4.4000000000000004</v>
      </c>
      <c r="L6" s="7" t="s">
        <v>23</v>
      </c>
      <c r="M6" s="8"/>
      <c r="N6" s="8"/>
      <c r="O6" s="8"/>
      <c r="P6" s="18"/>
    </row>
    <row r="7" spans="2:18">
      <c r="B7" s="3" t="s">
        <v>24</v>
      </c>
      <c r="C7" s="4">
        <v>42</v>
      </c>
      <c r="D7" s="4">
        <v>41</v>
      </c>
      <c r="E7" s="4">
        <v>28</v>
      </c>
      <c r="G7" s="5" t="s">
        <v>24</v>
      </c>
      <c r="H7" s="6">
        <v>5.3</v>
      </c>
      <c r="I7" s="6">
        <v>5.9</v>
      </c>
      <c r="J7" s="6">
        <v>7.2</v>
      </c>
      <c r="L7" s="7" t="s">
        <v>24</v>
      </c>
      <c r="M7" s="8"/>
      <c r="N7" s="8"/>
      <c r="O7" s="8"/>
      <c r="P7" s="18"/>
    </row>
    <row r="8" spans="2:18">
      <c r="B8" s="3" t="s">
        <v>25</v>
      </c>
      <c r="C8" s="4">
        <v>58</v>
      </c>
      <c r="D8" s="4">
        <v>28</v>
      </c>
      <c r="E8" s="4">
        <v>53</v>
      </c>
      <c r="G8" s="5" t="s">
        <v>25</v>
      </c>
      <c r="H8" s="6">
        <v>6.1</v>
      </c>
      <c r="I8" s="6">
        <v>6.4</v>
      </c>
      <c r="J8" s="6">
        <v>6.8</v>
      </c>
      <c r="L8" s="7" t="s">
        <v>25</v>
      </c>
      <c r="M8" s="8"/>
      <c r="N8" s="8"/>
      <c r="O8" s="8"/>
      <c r="P8" s="18"/>
    </row>
    <row r="9" spans="2:18">
      <c r="B9" s="3" t="s">
        <v>26</v>
      </c>
      <c r="C9" s="4">
        <v>42</v>
      </c>
      <c r="D9" s="4">
        <v>50</v>
      </c>
      <c r="E9" s="4">
        <v>56</v>
      </c>
      <c r="G9" s="5" t="s">
        <v>26</v>
      </c>
      <c r="H9" s="6">
        <v>4.9000000000000004</v>
      </c>
      <c r="I9" s="6">
        <v>4.0999999999999996</v>
      </c>
      <c r="J9" s="6">
        <v>6.2</v>
      </c>
      <c r="L9" s="7" t="s">
        <v>26</v>
      </c>
      <c r="M9" s="8"/>
      <c r="N9" s="8"/>
      <c r="O9" s="8"/>
      <c r="P9" s="18"/>
    </row>
    <row r="10" spans="2:18">
      <c r="B10" s="3" t="s">
        <v>27</v>
      </c>
      <c r="C10" s="4">
        <v>29</v>
      </c>
      <c r="D10" s="4">
        <v>42</v>
      </c>
      <c r="E10" s="4">
        <v>41</v>
      </c>
      <c r="G10" s="5" t="s">
        <v>27</v>
      </c>
      <c r="H10" s="6">
        <v>3.9</v>
      </c>
      <c r="I10" s="6">
        <v>4.5999999999999996</v>
      </c>
      <c r="J10" s="6">
        <v>6.6</v>
      </c>
      <c r="L10" s="7" t="s">
        <v>27</v>
      </c>
      <c r="M10" s="8"/>
      <c r="N10" s="8"/>
      <c r="O10" s="8"/>
      <c r="P10" s="18"/>
    </row>
    <row r="11" spans="2:18">
      <c r="P11" s="17"/>
      <c r="Q11" s="1" t="s">
        <v>32</v>
      </c>
      <c r="R11" s="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gradebook</vt:lpstr>
      <vt:lpstr>cost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Wu</dc:creator>
  <cp:lastModifiedBy>kai Wu</cp:lastModifiedBy>
  <dcterms:created xsi:type="dcterms:W3CDTF">2022-09-27T05:54:03Z</dcterms:created>
  <dcterms:modified xsi:type="dcterms:W3CDTF">2023-11-07T00:27:26Z</dcterms:modified>
</cp:coreProperties>
</file>